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435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6" i="1" l="1"/>
  <c r="F46" i="1"/>
  <c r="D48" i="1"/>
  <c r="D49" i="1"/>
  <c r="D47" i="1"/>
  <c r="C42" i="1"/>
  <c r="D42" i="1"/>
  <c r="E42" i="1" s="1"/>
  <c r="F42" i="1" s="1"/>
  <c r="G42" i="1"/>
  <c r="H42" i="1"/>
  <c r="I42" i="1" s="1"/>
  <c r="J42" i="1"/>
  <c r="K42" i="1"/>
  <c r="L42" i="1" s="1"/>
  <c r="C41" i="1"/>
  <c r="D41" i="1"/>
  <c r="E41" i="1" s="1"/>
  <c r="F41" i="1" s="1"/>
  <c r="G41" i="1"/>
  <c r="H41" i="1"/>
  <c r="I41" i="1" s="1"/>
  <c r="J41" i="1"/>
  <c r="K41" i="1" s="1"/>
  <c r="L41" i="1" s="1"/>
  <c r="C40" i="1"/>
  <c r="D40" i="1"/>
  <c r="E40" i="1" s="1"/>
  <c r="F40" i="1" s="1"/>
  <c r="G40" i="1"/>
  <c r="H40" i="1"/>
  <c r="I40" i="1"/>
  <c r="J40" i="1"/>
  <c r="K40" i="1" s="1"/>
  <c r="L40" i="1" s="1"/>
  <c r="C39" i="1"/>
  <c r="D39" i="1"/>
  <c r="E39" i="1" s="1"/>
  <c r="F39" i="1" s="1"/>
  <c r="G39" i="1"/>
  <c r="H39" i="1"/>
  <c r="I39" i="1" s="1"/>
  <c r="J39" i="1"/>
  <c r="K39" i="1" s="1"/>
  <c r="L39" i="1" s="1"/>
  <c r="C38" i="1"/>
  <c r="D38" i="1"/>
  <c r="E38" i="1" s="1"/>
  <c r="F38" i="1" s="1"/>
  <c r="G38" i="1"/>
  <c r="H38" i="1"/>
  <c r="I38" i="1" s="1"/>
  <c r="J38" i="1"/>
  <c r="K38" i="1" s="1"/>
  <c r="L38" i="1" s="1"/>
  <c r="C37" i="1"/>
  <c r="D37" i="1"/>
  <c r="E37" i="1" s="1"/>
  <c r="F37" i="1" s="1"/>
  <c r="G37" i="1"/>
  <c r="H37" i="1"/>
  <c r="I37" i="1" s="1"/>
  <c r="J37" i="1"/>
  <c r="K37" i="1" s="1"/>
  <c r="L37" i="1" s="1"/>
  <c r="C36" i="1"/>
  <c r="D36" i="1"/>
  <c r="E36" i="1" s="1"/>
  <c r="F36" i="1" s="1"/>
  <c r="G36" i="1"/>
  <c r="H36" i="1"/>
  <c r="I36" i="1" s="1"/>
  <c r="J36" i="1"/>
  <c r="K36" i="1" s="1"/>
  <c r="L36" i="1" s="1"/>
  <c r="C35" i="1"/>
  <c r="D35" i="1"/>
  <c r="E35" i="1" s="1"/>
  <c r="F35" i="1" s="1"/>
  <c r="G35" i="1"/>
  <c r="H35" i="1"/>
  <c r="I35" i="1" s="1"/>
  <c r="J35" i="1"/>
  <c r="K35" i="1" s="1"/>
  <c r="L35" i="1" s="1"/>
  <c r="C34" i="1"/>
  <c r="D34" i="1"/>
  <c r="E34" i="1" s="1"/>
  <c r="F34" i="1" s="1"/>
  <c r="G34" i="1"/>
  <c r="H34" i="1"/>
  <c r="I34" i="1" s="1"/>
  <c r="J34" i="1"/>
  <c r="K34" i="1" s="1"/>
  <c r="L34" i="1" s="1"/>
  <c r="F48" i="1"/>
  <c r="F49" i="1"/>
  <c r="F47" i="1"/>
  <c r="C33" i="1"/>
  <c r="D33" i="1"/>
  <c r="E33" i="1" s="1"/>
  <c r="F33" i="1" s="1"/>
  <c r="G33" i="1"/>
  <c r="H33" i="1"/>
  <c r="I33" i="1" s="1"/>
  <c r="J33" i="1"/>
  <c r="K33" i="1" s="1"/>
  <c r="L33" i="1" s="1"/>
  <c r="C32" i="1"/>
  <c r="D32" i="1"/>
  <c r="E32" i="1" s="1"/>
  <c r="F32" i="1" s="1"/>
  <c r="G32" i="1"/>
  <c r="H32" i="1"/>
  <c r="I32" i="1" s="1"/>
  <c r="J32" i="1"/>
  <c r="K32" i="1" s="1"/>
  <c r="L32" i="1" s="1"/>
  <c r="C31" i="1"/>
  <c r="D31" i="1"/>
  <c r="E31" i="1" s="1"/>
  <c r="F31" i="1" s="1"/>
  <c r="G31" i="1"/>
  <c r="H31" i="1"/>
  <c r="I31" i="1" s="1"/>
  <c r="J31" i="1"/>
  <c r="K31" i="1" s="1"/>
  <c r="L31" i="1" s="1"/>
  <c r="C30" i="1"/>
  <c r="D30" i="1"/>
  <c r="E30" i="1"/>
  <c r="F30" i="1" s="1"/>
  <c r="G30" i="1"/>
  <c r="H30" i="1"/>
  <c r="I30" i="1"/>
  <c r="J30" i="1"/>
  <c r="K30" i="1" s="1"/>
  <c r="L30" i="1" s="1"/>
  <c r="C29" i="1"/>
  <c r="D29" i="1"/>
  <c r="E29" i="1"/>
  <c r="F29" i="1" s="1"/>
  <c r="G29" i="1"/>
  <c r="H29" i="1"/>
  <c r="I29" i="1" s="1"/>
  <c r="J29" i="1"/>
  <c r="K29" i="1" s="1"/>
  <c r="L29" i="1" s="1"/>
  <c r="C10" i="1"/>
  <c r="D10" i="1"/>
  <c r="E10" i="1" s="1"/>
  <c r="F10" i="1" s="1"/>
  <c r="G10" i="1"/>
  <c r="H10" i="1"/>
  <c r="I10" i="1" s="1"/>
  <c r="J10" i="1"/>
  <c r="K10" i="1" s="1"/>
  <c r="L10" i="1" s="1"/>
  <c r="C11" i="1"/>
  <c r="D11" i="1"/>
  <c r="E11" i="1"/>
  <c r="F11" i="1" s="1"/>
  <c r="G11" i="1"/>
  <c r="H11" i="1"/>
  <c r="I11" i="1" s="1"/>
  <c r="J11" i="1"/>
  <c r="K11" i="1"/>
  <c r="L11" i="1" s="1"/>
  <c r="C12" i="1"/>
  <c r="D12" i="1"/>
  <c r="E12" i="1"/>
  <c r="F12" i="1" s="1"/>
  <c r="G12" i="1"/>
  <c r="H12" i="1"/>
  <c r="I12" i="1"/>
  <c r="J12" i="1"/>
  <c r="K12" i="1" s="1"/>
  <c r="L12" i="1" s="1"/>
  <c r="C13" i="1"/>
  <c r="D13" i="1"/>
  <c r="E13" i="1"/>
  <c r="F13" i="1" s="1"/>
  <c r="G13" i="1"/>
  <c r="H13" i="1"/>
  <c r="I13" i="1" s="1"/>
  <c r="J13" i="1"/>
  <c r="K13" i="1" s="1"/>
  <c r="L13" i="1" s="1"/>
  <c r="C14" i="1"/>
  <c r="D14" i="1"/>
  <c r="E14" i="1" s="1"/>
  <c r="F14" i="1" s="1"/>
  <c r="G14" i="1"/>
  <c r="H14" i="1"/>
  <c r="I14" i="1" s="1"/>
  <c r="J14" i="1"/>
  <c r="K14" i="1"/>
  <c r="L14" i="1" s="1"/>
  <c r="C15" i="1"/>
  <c r="D15" i="1"/>
  <c r="E15" i="1" s="1"/>
  <c r="F15" i="1" s="1"/>
  <c r="G15" i="1"/>
  <c r="H15" i="1"/>
  <c r="I15" i="1" s="1"/>
  <c r="J15" i="1"/>
  <c r="K15" i="1" s="1"/>
  <c r="L15" i="1" s="1"/>
  <c r="C16" i="1"/>
  <c r="D16" i="1"/>
  <c r="E16" i="1" s="1"/>
  <c r="F16" i="1" s="1"/>
  <c r="G16" i="1"/>
  <c r="H16" i="1"/>
  <c r="I16" i="1" s="1"/>
  <c r="J16" i="1"/>
  <c r="K16" i="1" s="1"/>
  <c r="L16" i="1" s="1"/>
  <c r="C17" i="1"/>
  <c r="D17" i="1"/>
  <c r="E17" i="1" s="1"/>
  <c r="F17" i="1" s="1"/>
  <c r="G17" i="1"/>
  <c r="H17" i="1"/>
  <c r="I17" i="1"/>
  <c r="J17" i="1"/>
  <c r="K17" i="1" s="1"/>
  <c r="L17" i="1" s="1"/>
  <c r="C18" i="1"/>
  <c r="D18" i="1"/>
  <c r="E18" i="1" s="1"/>
  <c r="F18" i="1" s="1"/>
  <c r="G18" i="1"/>
  <c r="H18" i="1"/>
  <c r="I18" i="1" s="1"/>
  <c r="J18" i="1"/>
  <c r="K18" i="1" s="1"/>
  <c r="L18" i="1" s="1"/>
  <c r="C19" i="1"/>
  <c r="D19" i="1"/>
  <c r="E19" i="1"/>
  <c r="F19" i="1" s="1"/>
  <c r="G19" i="1"/>
  <c r="H19" i="1"/>
  <c r="I19" i="1" s="1"/>
  <c r="J19" i="1"/>
  <c r="K19" i="1"/>
  <c r="L19" i="1" s="1"/>
  <c r="C20" i="1"/>
  <c r="D20" i="1"/>
  <c r="E20" i="1"/>
  <c r="F20" i="1" s="1"/>
  <c r="G20" i="1"/>
  <c r="H20" i="1"/>
  <c r="I20" i="1"/>
  <c r="J20" i="1"/>
  <c r="K20" i="1" s="1"/>
  <c r="L20" i="1" s="1"/>
  <c r="C21" i="1"/>
  <c r="D21" i="1"/>
  <c r="E21" i="1"/>
  <c r="F21" i="1" s="1"/>
  <c r="G21" i="1"/>
  <c r="H21" i="1"/>
  <c r="I21" i="1" s="1"/>
  <c r="J21" i="1"/>
  <c r="K21" i="1" s="1"/>
  <c r="L21" i="1" s="1"/>
  <c r="C22" i="1"/>
  <c r="D22" i="1"/>
  <c r="E22" i="1" s="1"/>
  <c r="F22" i="1" s="1"/>
  <c r="G22" i="1"/>
  <c r="H22" i="1"/>
  <c r="I22" i="1" s="1"/>
  <c r="J22" i="1"/>
  <c r="K22" i="1"/>
  <c r="L22" i="1" s="1"/>
  <c r="C23" i="1"/>
  <c r="D23" i="1"/>
  <c r="E23" i="1" s="1"/>
  <c r="F23" i="1" s="1"/>
  <c r="G23" i="1"/>
  <c r="H23" i="1"/>
  <c r="I23" i="1" s="1"/>
  <c r="J23" i="1"/>
  <c r="K23" i="1" s="1"/>
  <c r="L23" i="1" s="1"/>
  <c r="C24" i="1"/>
  <c r="D24" i="1"/>
  <c r="E24" i="1" s="1"/>
  <c r="F24" i="1" s="1"/>
  <c r="G24" i="1"/>
  <c r="H24" i="1"/>
  <c r="I24" i="1" s="1"/>
  <c r="J24" i="1"/>
  <c r="K24" i="1" s="1"/>
  <c r="L24" i="1" s="1"/>
  <c r="C25" i="1"/>
  <c r="D25" i="1"/>
  <c r="E25" i="1" s="1"/>
  <c r="F25" i="1" s="1"/>
  <c r="G25" i="1"/>
  <c r="H25" i="1"/>
  <c r="I25" i="1"/>
  <c r="J25" i="1"/>
  <c r="K25" i="1" s="1"/>
  <c r="L25" i="1" s="1"/>
  <c r="C26" i="1"/>
  <c r="D26" i="1"/>
  <c r="E26" i="1" s="1"/>
  <c r="F26" i="1" s="1"/>
  <c r="G26" i="1"/>
  <c r="H26" i="1"/>
  <c r="I26" i="1" s="1"/>
  <c r="J26" i="1"/>
  <c r="K26" i="1" s="1"/>
  <c r="L26" i="1" s="1"/>
  <c r="C27" i="1"/>
  <c r="D27" i="1"/>
  <c r="E27" i="1"/>
  <c r="F27" i="1" s="1"/>
  <c r="G27" i="1"/>
  <c r="H27" i="1"/>
  <c r="I27" i="1" s="1"/>
  <c r="J27" i="1"/>
  <c r="K27" i="1"/>
  <c r="L27" i="1" s="1"/>
  <c r="C28" i="1"/>
  <c r="D28" i="1"/>
  <c r="E28" i="1"/>
  <c r="F28" i="1" s="1"/>
  <c r="G28" i="1"/>
  <c r="H28" i="1"/>
  <c r="I28" i="1"/>
  <c r="J28" i="1"/>
  <c r="K28" i="1" s="1"/>
  <c r="L28" i="1" s="1"/>
  <c r="K9" i="1"/>
  <c r="L9" i="1" s="1"/>
  <c r="J9" i="1"/>
  <c r="G9" i="1"/>
  <c r="H9" i="1"/>
  <c r="I9" i="1" s="1"/>
  <c r="D9" i="1"/>
  <c r="E9" i="1" s="1"/>
  <c r="F9" i="1" s="1"/>
  <c r="C9" i="1"/>
</calcChain>
</file>

<file path=xl/sharedStrings.xml><?xml version="1.0" encoding="utf-8"?>
<sst xmlns="http://schemas.openxmlformats.org/spreadsheetml/2006/main" count="37" uniqueCount="30">
  <si>
    <t>Principal</t>
  </si>
  <si>
    <t>Borrowed</t>
  </si>
  <si>
    <t>plus Int.</t>
  </si>
  <si>
    <t>Re-paymt</t>
  </si>
  <si>
    <t>Annum</t>
  </si>
  <si>
    <t>Int. (48%)</t>
  </si>
  <si>
    <t>at 4%</t>
  </si>
  <si>
    <t>12-months (1 year)</t>
  </si>
  <si>
    <t>24-months (2 year)</t>
  </si>
  <si>
    <t>Int/mnth</t>
  </si>
  <si>
    <t>36-months (3 years)</t>
  </si>
  <si>
    <t>plus Int. (144%)</t>
  </si>
  <si>
    <t>rate at 96%</t>
  </si>
  <si>
    <t>rate at 144%</t>
  </si>
  <si>
    <t xml:space="preserve">Equal mnthly </t>
  </si>
  <si>
    <t>Upfront Int.</t>
  </si>
  <si>
    <t>plus Int. (96%)</t>
  </si>
  <si>
    <t xml:space="preserve">Equal Mnthly </t>
  </si>
  <si>
    <t>U6(U)</t>
  </si>
  <si>
    <t>U6(L)</t>
  </si>
  <si>
    <t>Gross pay</t>
  </si>
  <si>
    <t>Scale</t>
  </si>
  <si>
    <t>UGANDA PRISONS SERVICE</t>
  </si>
  <si>
    <t>Minimum</t>
  </si>
  <si>
    <t>Maximum</t>
  </si>
  <si>
    <t xml:space="preserve">U8 </t>
  </si>
  <si>
    <t>U7(U)</t>
  </si>
  <si>
    <t>Salary</t>
  </si>
  <si>
    <t xml:space="preserve">INTERNAL GUIDANCE TO STAFF ON SALARY LOAN INTEREST RATES FOR MICROFINANCE INSTITUTIONS_MAY 2017 </t>
  </si>
  <si>
    <t>ANNEX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</si>
</sst>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3" fontId="1" fillId="0" borderId="1" xfId="0" applyNumberFormat="1" applyFont="1" applyBorder="1"/>
    <xf numFmtId="3" fontId="0" fillId="0" borderId="0" xfId="0" applyNumberFormat="1" applyFill="1" applyBorder="1"/>
    <xf numFmtId="3" fontId="3" fillId="0" borderId="0" xfId="0" applyNumberFormat="1" applyFont="1" applyFill="1" applyBorder="1"/>
    <xf numFmtId="3" fontId="0" fillId="0" borderId="1" xfId="0" applyNumberFormat="1" applyFill="1" applyBorder="1"/>
    <xf numFmtId="3" fontId="3" fillId="0" borderId="1" xfId="0" applyNumberFormat="1" applyFont="1" applyFill="1" applyBorder="1"/>
    <xf numFmtId="0" fontId="1" fillId="4" borderId="4" xfId="0" applyFont="1" applyFill="1" applyBorder="1"/>
    <xf numFmtId="0" fontId="1" fillId="4" borderId="2" xfId="0" applyFont="1" applyFill="1" applyBorder="1"/>
    <xf numFmtId="0" fontId="1" fillId="4" borderId="8" xfId="0" applyFont="1" applyFill="1" applyBorder="1"/>
    <xf numFmtId="0" fontId="0" fillId="2" borderId="8" xfId="0" applyFill="1" applyBorder="1"/>
    <xf numFmtId="9" fontId="0" fillId="2" borderId="8" xfId="0" applyNumberFormat="1" applyFill="1" applyBorder="1"/>
    <xf numFmtId="3" fontId="0" fillId="0" borderId="13" xfId="0" applyNumberFormat="1" applyBorder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3" fontId="1" fillId="5" borderId="1" xfId="0" applyNumberFormat="1" applyFont="1" applyFill="1" applyBorder="1"/>
    <xf numFmtId="3" fontId="2" fillId="5" borderId="1" xfId="0" applyNumberFormat="1" applyFont="1" applyFill="1" applyBorder="1"/>
    <xf numFmtId="3" fontId="1" fillId="4" borderId="9" xfId="0" applyNumberFormat="1" applyFont="1" applyFill="1" applyBorder="1"/>
    <xf numFmtId="3" fontId="1" fillId="4" borderId="13" xfId="0" applyNumberFormat="1" applyFont="1" applyFill="1" applyBorder="1"/>
    <xf numFmtId="3" fontId="1" fillId="4" borderId="3" xfId="0" applyNumberFormat="1" applyFont="1" applyFill="1" applyBorder="1"/>
    <xf numFmtId="9" fontId="1" fillId="4" borderId="1" xfId="0" applyNumberFormat="1" applyFont="1" applyFill="1" applyBorder="1"/>
    <xf numFmtId="3" fontId="1" fillId="4" borderId="1" xfId="0" applyNumberFormat="1" applyFont="1" applyFill="1" applyBorder="1"/>
    <xf numFmtId="9" fontId="1" fillId="4" borderId="14" xfId="0" applyNumberFormat="1" applyFont="1" applyFill="1" applyBorder="1"/>
    <xf numFmtId="3" fontId="0" fillId="4" borderId="14" xfId="0" applyNumberFormat="1" applyFill="1" applyBorder="1"/>
    <xf numFmtId="3" fontId="0" fillId="4" borderId="18" xfId="0" applyNumberFormat="1" applyFill="1" applyBorder="1"/>
    <xf numFmtId="3" fontId="0" fillId="3" borderId="1" xfId="0" applyNumberFormat="1" applyFont="1" applyFill="1" applyBorder="1"/>
    <xf numFmtId="0" fontId="5" fillId="0" borderId="0" xfId="0" applyFont="1" applyAlignment="1">
      <alignment horizontal="center"/>
    </xf>
    <xf numFmtId="3" fontId="1" fillId="4" borderId="10" xfId="0" applyNumberFormat="1" applyFont="1" applyFill="1" applyBorder="1" applyAlignment="1">
      <alignment horizontal="center"/>
    </xf>
    <xf numFmtId="3" fontId="1" fillId="4" borderId="11" xfId="0" applyNumberFormat="1" applyFont="1" applyFill="1" applyBorder="1" applyAlignment="1">
      <alignment horizontal="center"/>
    </xf>
    <xf numFmtId="3" fontId="1" fillId="4" borderId="12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9"/>
  <sheetViews>
    <sheetView tabSelected="1" topLeftCell="B30" workbookViewId="0">
      <selection activeCell="B2" sqref="B2:L49"/>
    </sheetView>
  </sheetViews>
  <sheetFormatPr defaultRowHeight="15" x14ac:dyDescent="0.25"/>
  <cols>
    <col min="1" max="1" width="3.5703125" customWidth="1"/>
    <col min="2" max="2" width="12.85546875" customWidth="1"/>
    <col min="3" max="3" width="9.85546875" customWidth="1"/>
    <col min="4" max="4" width="12" customWidth="1"/>
    <col min="5" max="5" width="11.42578125" customWidth="1"/>
    <col min="6" max="6" width="12.42578125" customWidth="1"/>
    <col min="7" max="7" width="11.7109375" customWidth="1"/>
    <col min="8" max="8" width="14.28515625" customWidth="1"/>
    <col min="9" max="9" width="13" customWidth="1"/>
    <col min="10" max="10" width="12" customWidth="1"/>
    <col min="11" max="11" width="15" customWidth="1"/>
    <col min="12" max="12" width="12.42578125" customWidth="1"/>
  </cols>
  <sheetData>
    <row r="1" spans="2:12" ht="15.75" x14ac:dyDescent="0.25">
      <c r="L1" s="28" t="s">
        <v>29</v>
      </c>
    </row>
    <row r="2" spans="2:12" ht="15.75" x14ac:dyDescent="0.25">
      <c r="B2" s="36" t="s">
        <v>22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2:12" ht="15.75" x14ac:dyDescent="0.25">
      <c r="B3" s="36" t="s">
        <v>28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5" spans="2:12" x14ac:dyDescent="0.25">
      <c r="B5" s="8"/>
      <c r="C5" s="33" t="s">
        <v>7</v>
      </c>
      <c r="D5" s="34"/>
      <c r="E5" s="34"/>
      <c r="F5" s="35"/>
      <c r="G5" s="32" t="s">
        <v>8</v>
      </c>
      <c r="H5" s="32"/>
      <c r="I5" s="32"/>
      <c r="J5" s="33" t="s">
        <v>10</v>
      </c>
      <c r="K5" s="34"/>
      <c r="L5" s="35"/>
    </row>
    <row r="6" spans="2:12" x14ac:dyDescent="0.25">
      <c r="B6" s="9" t="s">
        <v>0</v>
      </c>
      <c r="C6" s="8" t="s">
        <v>9</v>
      </c>
      <c r="D6" s="8" t="s">
        <v>4</v>
      </c>
      <c r="E6" s="8" t="s">
        <v>0</v>
      </c>
      <c r="F6" s="8" t="s">
        <v>17</v>
      </c>
      <c r="G6" s="8" t="s">
        <v>15</v>
      </c>
      <c r="H6" s="8" t="s">
        <v>0</v>
      </c>
      <c r="I6" s="8" t="s">
        <v>17</v>
      </c>
      <c r="J6" s="8" t="s">
        <v>15</v>
      </c>
      <c r="K6" s="8" t="s">
        <v>0</v>
      </c>
      <c r="L6" s="8" t="s">
        <v>14</v>
      </c>
    </row>
    <row r="7" spans="2:12" x14ac:dyDescent="0.25">
      <c r="B7" s="10" t="s">
        <v>1</v>
      </c>
      <c r="C7" s="10" t="s">
        <v>6</v>
      </c>
      <c r="D7" s="10" t="s">
        <v>5</v>
      </c>
      <c r="E7" s="10" t="s">
        <v>2</v>
      </c>
      <c r="F7" s="10" t="s">
        <v>3</v>
      </c>
      <c r="G7" s="10" t="s">
        <v>12</v>
      </c>
      <c r="H7" s="10" t="s">
        <v>16</v>
      </c>
      <c r="I7" s="10" t="s">
        <v>3</v>
      </c>
      <c r="J7" s="10" t="s">
        <v>13</v>
      </c>
      <c r="K7" s="10" t="s">
        <v>11</v>
      </c>
      <c r="L7" s="10" t="s">
        <v>3</v>
      </c>
    </row>
    <row r="8" spans="2:12" x14ac:dyDescent="0.25">
      <c r="B8" s="11"/>
      <c r="C8" s="11"/>
      <c r="D8" s="11"/>
      <c r="E8" s="11"/>
      <c r="F8" s="11"/>
      <c r="G8" s="11"/>
      <c r="H8" s="11"/>
      <c r="I8" s="11"/>
      <c r="J8" s="11"/>
      <c r="K8" s="12"/>
      <c r="L8" s="11"/>
    </row>
    <row r="9" spans="2:12" x14ac:dyDescent="0.25">
      <c r="B9" s="2">
        <v>100000</v>
      </c>
      <c r="C9" s="2">
        <f>B9*0.04</f>
        <v>4000</v>
      </c>
      <c r="D9" s="2">
        <f>B9*0.48</f>
        <v>48000</v>
      </c>
      <c r="E9" s="2">
        <f>B9+D9</f>
        <v>148000</v>
      </c>
      <c r="F9" s="17">
        <f>E9/12</f>
        <v>12333.333333333334</v>
      </c>
      <c r="G9" s="2">
        <f>B9*0.96</f>
        <v>96000</v>
      </c>
      <c r="H9" s="2">
        <f>B9*1.96</f>
        <v>196000</v>
      </c>
      <c r="I9" s="2">
        <f>H9/24</f>
        <v>8166.666666666667</v>
      </c>
      <c r="J9" s="2">
        <f>B9*1.44</f>
        <v>144000</v>
      </c>
      <c r="K9" s="2">
        <f>B9+J9</f>
        <v>244000</v>
      </c>
      <c r="L9" s="2">
        <f>K9/36</f>
        <v>6777.7777777777774</v>
      </c>
    </row>
    <row r="10" spans="2:12" x14ac:dyDescent="0.25">
      <c r="B10" s="2">
        <v>200000</v>
      </c>
      <c r="C10" s="2">
        <f t="shared" ref="C10:C42" si="0">B10*0.04</f>
        <v>8000</v>
      </c>
      <c r="D10" s="2">
        <f t="shared" ref="D10:D32" si="1">B10*0.48</f>
        <v>96000</v>
      </c>
      <c r="E10" s="2">
        <f t="shared" ref="E10:E32" si="2">B10+D10</f>
        <v>296000</v>
      </c>
      <c r="F10" s="17">
        <f t="shared" ref="F10:F42" si="3">E10/12</f>
        <v>24666.666666666668</v>
      </c>
      <c r="G10" s="2">
        <f t="shared" ref="G10:G32" si="4">B10*0.96</f>
        <v>192000</v>
      </c>
      <c r="H10" s="2">
        <f t="shared" ref="H10:H32" si="5">B10*1.96</f>
        <v>392000</v>
      </c>
      <c r="I10" s="2">
        <f t="shared" ref="I10:I42" si="6">H10/24</f>
        <v>16333.333333333334</v>
      </c>
      <c r="J10" s="2">
        <f t="shared" ref="J10:J32" si="7">B10*1.44</f>
        <v>288000</v>
      </c>
      <c r="K10" s="2">
        <f t="shared" ref="K10:K32" si="8">B10+J10</f>
        <v>488000</v>
      </c>
      <c r="L10" s="2">
        <f t="shared" ref="L10:L42" si="9">K10/36</f>
        <v>13555.555555555555</v>
      </c>
    </row>
    <row r="11" spans="2:12" x14ac:dyDescent="0.25">
      <c r="B11" s="2">
        <v>300000</v>
      </c>
      <c r="C11" s="2">
        <f t="shared" si="0"/>
        <v>12000</v>
      </c>
      <c r="D11" s="2">
        <f t="shared" si="1"/>
        <v>144000</v>
      </c>
      <c r="E11" s="2">
        <f t="shared" si="2"/>
        <v>444000</v>
      </c>
      <c r="F11" s="17">
        <f t="shared" si="3"/>
        <v>37000</v>
      </c>
      <c r="G11" s="2">
        <f t="shared" si="4"/>
        <v>288000</v>
      </c>
      <c r="H11" s="2">
        <f t="shared" si="5"/>
        <v>588000</v>
      </c>
      <c r="I11" s="2">
        <f t="shared" si="6"/>
        <v>24500</v>
      </c>
      <c r="J11" s="2">
        <f t="shared" si="7"/>
        <v>432000</v>
      </c>
      <c r="K11" s="2">
        <f t="shared" si="8"/>
        <v>732000</v>
      </c>
      <c r="L11" s="2">
        <f t="shared" si="9"/>
        <v>20333.333333333332</v>
      </c>
    </row>
    <row r="12" spans="2:12" x14ac:dyDescent="0.25">
      <c r="B12" s="2">
        <v>400000</v>
      </c>
      <c r="C12" s="2">
        <f t="shared" si="0"/>
        <v>16000</v>
      </c>
      <c r="D12" s="2">
        <f t="shared" si="1"/>
        <v>192000</v>
      </c>
      <c r="E12" s="2">
        <f t="shared" si="2"/>
        <v>592000</v>
      </c>
      <c r="F12" s="17">
        <f t="shared" si="3"/>
        <v>49333.333333333336</v>
      </c>
      <c r="G12" s="2">
        <f t="shared" si="4"/>
        <v>384000</v>
      </c>
      <c r="H12" s="2">
        <f t="shared" si="5"/>
        <v>784000</v>
      </c>
      <c r="I12" s="2">
        <f t="shared" si="6"/>
        <v>32666.666666666668</v>
      </c>
      <c r="J12" s="2">
        <f t="shared" si="7"/>
        <v>576000</v>
      </c>
      <c r="K12" s="2">
        <f t="shared" si="8"/>
        <v>976000</v>
      </c>
      <c r="L12" s="2">
        <f t="shared" si="9"/>
        <v>27111.111111111109</v>
      </c>
    </row>
    <row r="13" spans="2:12" x14ac:dyDescent="0.25">
      <c r="B13" s="2">
        <v>500000</v>
      </c>
      <c r="C13" s="2">
        <f t="shared" si="0"/>
        <v>20000</v>
      </c>
      <c r="D13" s="2">
        <f t="shared" si="1"/>
        <v>240000</v>
      </c>
      <c r="E13" s="2">
        <f t="shared" si="2"/>
        <v>740000</v>
      </c>
      <c r="F13" s="17">
        <f t="shared" si="3"/>
        <v>61666.666666666664</v>
      </c>
      <c r="G13" s="2">
        <f t="shared" si="4"/>
        <v>480000</v>
      </c>
      <c r="H13" s="2">
        <f t="shared" si="5"/>
        <v>980000</v>
      </c>
      <c r="I13" s="2">
        <f t="shared" si="6"/>
        <v>40833.333333333336</v>
      </c>
      <c r="J13" s="2">
        <f t="shared" si="7"/>
        <v>720000</v>
      </c>
      <c r="K13" s="2">
        <f t="shared" si="8"/>
        <v>1220000</v>
      </c>
      <c r="L13" s="2">
        <f t="shared" si="9"/>
        <v>33888.888888888891</v>
      </c>
    </row>
    <row r="14" spans="2:12" x14ac:dyDescent="0.25">
      <c r="B14" s="2">
        <v>600000</v>
      </c>
      <c r="C14" s="2">
        <f t="shared" si="0"/>
        <v>24000</v>
      </c>
      <c r="D14" s="2">
        <f t="shared" si="1"/>
        <v>288000</v>
      </c>
      <c r="E14" s="2">
        <f t="shared" si="2"/>
        <v>888000</v>
      </c>
      <c r="F14" s="17">
        <f t="shared" si="3"/>
        <v>74000</v>
      </c>
      <c r="G14" s="2">
        <f t="shared" si="4"/>
        <v>576000</v>
      </c>
      <c r="H14" s="2">
        <f t="shared" si="5"/>
        <v>1176000</v>
      </c>
      <c r="I14" s="2">
        <f t="shared" si="6"/>
        <v>49000</v>
      </c>
      <c r="J14" s="2">
        <f t="shared" si="7"/>
        <v>864000</v>
      </c>
      <c r="K14" s="2">
        <f t="shared" si="8"/>
        <v>1464000</v>
      </c>
      <c r="L14" s="2">
        <f t="shared" si="9"/>
        <v>40666.666666666664</v>
      </c>
    </row>
    <row r="15" spans="2:12" x14ac:dyDescent="0.25">
      <c r="B15" s="2">
        <v>700000</v>
      </c>
      <c r="C15" s="2">
        <f t="shared" si="0"/>
        <v>28000</v>
      </c>
      <c r="D15" s="2">
        <f t="shared" si="1"/>
        <v>336000</v>
      </c>
      <c r="E15" s="2">
        <f t="shared" si="2"/>
        <v>1036000</v>
      </c>
      <c r="F15" s="17">
        <f t="shared" si="3"/>
        <v>86333.333333333328</v>
      </c>
      <c r="G15" s="2">
        <f t="shared" si="4"/>
        <v>672000</v>
      </c>
      <c r="H15" s="2">
        <f t="shared" si="5"/>
        <v>1372000</v>
      </c>
      <c r="I15" s="2">
        <f t="shared" si="6"/>
        <v>57166.666666666664</v>
      </c>
      <c r="J15" s="2">
        <f t="shared" si="7"/>
        <v>1008000</v>
      </c>
      <c r="K15" s="2">
        <f t="shared" si="8"/>
        <v>1708000</v>
      </c>
      <c r="L15" s="2">
        <f t="shared" si="9"/>
        <v>47444.444444444445</v>
      </c>
    </row>
    <row r="16" spans="2:12" x14ac:dyDescent="0.25">
      <c r="B16" s="2">
        <v>800000</v>
      </c>
      <c r="C16" s="2">
        <f t="shared" si="0"/>
        <v>32000</v>
      </c>
      <c r="D16" s="2">
        <f t="shared" si="1"/>
        <v>384000</v>
      </c>
      <c r="E16" s="2">
        <f t="shared" si="2"/>
        <v>1184000</v>
      </c>
      <c r="F16" s="17">
        <f t="shared" si="3"/>
        <v>98666.666666666672</v>
      </c>
      <c r="G16" s="2">
        <f t="shared" si="4"/>
        <v>768000</v>
      </c>
      <c r="H16" s="2">
        <f t="shared" si="5"/>
        <v>1568000</v>
      </c>
      <c r="I16" s="2">
        <f t="shared" si="6"/>
        <v>65333.333333333336</v>
      </c>
      <c r="J16" s="2">
        <f t="shared" si="7"/>
        <v>1152000</v>
      </c>
      <c r="K16" s="2">
        <f t="shared" si="8"/>
        <v>1952000</v>
      </c>
      <c r="L16" s="2">
        <f t="shared" si="9"/>
        <v>54222.222222222219</v>
      </c>
    </row>
    <row r="17" spans="2:12" x14ac:dyDescent="0.25">
      <c r="B17" s="2">
        <v>900000</v>
      </c>
      <c r="C17" s="2">
        <f t="shared" si="0"/>
        <v>36000</v>
      </c>
      <c r="D17" s="2">
        <f t="shared" si="1"/>
        <v>432000</v>
      </c>
      <c r="E17" s="2">
        <f t="shared" si="2"/>
        <v>1332000</v>
      </c>
      <c r="F17" s="17">
        <f t="shared" si="3"/>
        <v>111000</v>
      </c>
      <c r="G17" s="2">
        <f t="shared" si="4"/>
        <v>864000</v>
      </c>
      <c r="H17" s="2">
        <f t="shared" si="5"/>
        <v>1764000</v>
      </c>
      <c r="I17" s="2">
        <f t="shared" si="6"/>
        <v>73500</v>
      </c>
      <c r="J17" s="2">
        <f t="shared" si="7"/>
        <v>1296000</v>
      </c>
      <c r="K17" s="2">
        <f t="shared" si="8"/>
        <v>2196000</v>
      </c>
      <c r="L17" s="2">
        <f t="shared" si="9"/>
        <v>61000</v>
      </c>
    </row>
    <row r="18" spans="2:12" x14ac:dyDescent="0.25">
      <c r="B18" s="3">
        <v>1000000</v>
      </c>
      <c r="C18" s="2">
        <f t="shared" si="0"/>
        <v>40000</v>
      </c>
      <c r="D18" s="2">
        <f t="shared" si="1"/>
        <v>480000</v>
      </c>
      <c r="E18" s="2">
        <f t="shared" si="2"/>
        <v>1480000</v>
      </c>
      <c r="F18" s="17">
        <f t="shared" si="3"/>
        <v>123333.33333333333</v>
      </c>
      <c r="G18" s="2">
        <f t="shared" si="4"/>
        <v>960000</v>
      </c>
      <c r="H18" s="2">
        <f t="shared" si="5"/>
        <v>1960000</v>
      </c>
      <c r="I18" s="27">
        <f t="shared" si="6"/>
        <v>81666.666666666672</v>
      </c>
      <c r="J18" s="2">
        <f t="shared" si="7"/>
        <v>1440000</v>
      </c>
      <c r="K18" s="2">
        <f t="shared" si="8"/>
        <v>2440000</v>
      </c>
      <c r="L18" s="27">
        <f t="shared" si="9"/>
        <v>67777.777777777781</v>
      </c>
    </row>
    <row r="19" spans="2:12" x14ac:dyDescent="0.25">
      <c r="B19" s="2">
        <v>1100000</v>
      </c>
      <c r="C19" s="2">
        <f t="shared" si="0"/>
        <v>44000</v>
      </c>
      <c r="D19" s="2">
        <f t="shared" si="1"/>
        <v>528000</v>
      </c>
      <c r="E19" s="2">
        <f t="shared" si="2"/>
        <v>1628000</v>
      </c>
      <c r="F19" s="17">
        <f t="shared" si="3"/>
        <v>135666.66666666666</v>
      </c>
      <c r="G19" s="2">
        <f t="shared" si="4"/>
        <v>1056000</v>
      </c>
      <c r="H19" s="2">
        <f t="shared" si="5"/>
        <v>2156000</v>
      </c>
      <c r="I19" s="27">
        <f t="shared" si="6"/>
        <v>89833.333333333328</v>
      </c>
      <c r="J19" s="2">
        <f t="shared" si="7"/>
        <v>1584000</v>
      </c>
      <c r="K19" s="2">
        <f t="shared" si="8"/>
        <v>2684000</v>
      </c>
      <c r="L19" s="27">
        <f t="shared" si="9"/>
        <v>74555.555555555562</v>
      </c>
    </row>
    <row r="20" spans="2:12" x14ac:dyDescent="0.25">
      <c r="B20" s="2">
        <v>1200000</v>
      </c>
      <c r="C20" s="2">
        <f t="shared" si="0"/>
        <v>48000</v>
      </c>
      <c r="D20" s="2">
        <f t="shared" si="1"/>
        <v>576000</v>
      </c>
      <c r="E20" s="2">
        <f t="shared" si="2"/>
        <v>1776000</v>
      </c>
      <c r="F20" s="17">
        <f t="shared" si="3"/>
        <v>148000</v>
      </c>
      <c r="G20" s="2">
        <f t="shared" si="4"/>
        <v>1152000</v>
      </c>
      <c r="H20" s="2">
        <f t="shared" si="5"/>
        <v>2352000</v>
      </c>
      <c r="I20" s="27">
        <f t="shared" si="6"/>
        <v>98000</v>
      </c>
      <c r="J20" s="2">
        <f t="shared" si="7"/>
        <v>1728000</v>
      </c>
      <c r="K20" s="2">
        <f t="shared" si="8"/>
        <v>2928000</v>
      </c>
      <c r="L20" s="27">
        <f t="shared" si="9"/>
        <v>81333.333333333328</v>
      </c>
    </row>
    <row r="21" spans="2:12" x14ac:dyDescent="0.25">
      <c r="B21" s="2">
        <v>1300000</v>
      </c>
      <c r="C21" s="2">
        <f t="shared" si="0"/>
        <v>52000</v>
      </c>
      <c r="D21" s="2">
        <f t="shared" si="1"/>
        <v>624000</v>
      </c>
      <c r="E21" s="2">
        <f t="shared" si="2"/>
        <v>1924000</v>
      </c>
      <c r="F21" s="17">
        <f t="shared" si="3"/>
        <v>160333.33333333334</v>
      </c>
      <c r="G21" s="2">
        <f t="shared" si="4"/>
        <v>1248000</v>
      </c>
      <c r="H21" s="2">
        <f t="shared" si="5"/>
        <v>2548000</v>
      </c>
      <c r="I21" s="27">
        <f t="shared" si="6"/>
        <v>106166.66666666667</v>
      </c>
      <c r="J21" s="2">
        <f t="shared" si="7"/>
        <v>1872000</v>
      </c>
      <c r="K21" s="2">
        <f t="shared" si="8"/>
        <v>3172000</v>
      </c>
      <c r="L21" s="27">
        <f t="shared" si="9"/>
        <v>88111.111111111109</v>
      </c>
    </row>
    <row r="22" spans="2:12" x14ac:dyDescent="0.25">
      <c r="B22" s="2">
        <v>1400000</v>
      </c>
      <c r="C22" s="2">
        <f t="shared" si="0"/>
        <v>56000</v>
      </c>
      <c r="D22" s="2">
        <f t="shared" si="1"/>
        <v>672000</v>
      </c>
      <c r="E22" s="2">
        <f t="shared" si="2"/>
        <v>2072000</v>
      </c>
      <c r="F22" s="18">
        <f t="shared" si="3"/>
        <v>172666.66666666666</v>
      </c>
      <c r="G22" s="2">
        <f t="shared" si="4"/>
        <v>1344000</v>
      </c>
      <c r="H22" s="2">
        <f t="shared" si="5"/>
        <v>2744000</v>
      </c>
      <c r="I22" s="27">
        <f t="shared" si="6"/>
        <v>114333.33333333333</v>
      </c>
      <c r="J22" s="2">
        <f t="shared" si="7"/>
        <v>2016000</v>
      </c>
      <c r="K22" s="2">
        <f t="shared" si="8"/>
        <v>3416000</v>
      </c>
      <c r="L22" s="27">
        <f t="shared" si="9"/>
        <v>94888.888888888891</v>
      </c>
    </row>
    <row r="23" spans="2:12" x14ac:dyDescent="0.25">
      <c r="B23" s="3">
        <v>1500000</v>
      </c>
      <c r="C23" s="2">
        <f t="shared" si="0"/>
        <v>60000</v>
      </c>
      <c r="D23" s="2">
        <f t="shared" si="1"/>
        <v>720000</v>
      </c>
      <c r="E23" s="2">
        <f t="shared" si="2"/>
        <v>2220000</v>
      </c>
      <c r="F23" s="17">
        <f t="shared" si="3"/>
        <v>185000</v>
      </c>
      <c r="G23" s="2">
        <f t="shared" si="4"/>
        <v>1440000</v>
      </c>
      <c r="H23" s="2">
        <f t="shared" si="5"/>
        <v>2940000</v>
      </c>
      <c r="I23" s="17">
        <f t="shared" si="6"/>
        <v>122500</v>
      </c>
      <c r="J23" s="2">
        <f t="shared" si="7"/>
        <v>2160000</v>
      </c>
      <c r="K23" s="2">
        <f t="shared" si="8"/>
        <v>3660000</v>
      </c>
      <c r="L23" s="27">
        <f t="shared" si="9"/>
        <v>101666.66666666667</v>
      </c>
    </row>
    <row r="24" spans="2:12" x14ac:dyDescent="0.25">
      <c r="B24" s="2">
        <v>1600000</v>
      </c>
      <c r="C24" s="2">
        <f t="shared" si="0"/>
        <v>64000</v>
      </c>
      <c r="D24" s="2">
        <f t="shared" si="1"/>
        <v>768000</v>
      </c>
      <c r="E24" s="2">
        <f t="shared" si="2"/>
        <v>2368000</v>
      </c>
      <c r="F24" s="17">
        <f t="shared" si="3"/>
        <v>197333.33333333334</v>
      </c>
      <c r="G24" s="2">
        <f t="shared" si="4"/>
        <v>1536000</v>
      </c>
      <c r="H24" s="2">
        <f t="shared" si="5"/>
        <v>3136000</v>
      </c>
      <c r="I24" s="17">
        <f t="shared" si="6"/>
        <v>130666.66666666667</v>
      </c>
      <c r="J24" s="2">
        <f t="shared" si="7"/>
        <v>2304000</v>
      </c>
      <c r="K24" s="2">
        <f t="shared" si="8"/>
        <v>3904000</v>
      </c>
      <c r="L24" s="27">
        <f t="shared" si="9"/>
        <v>108444.44444444444</v>
      </c>
    </row>
    <row r="25" spans="2:12" x14ac:dyDescent="0.25">
      <c r="B25" s="2">
        <v>1700000</v>
      </c>
      <c r="C25" s="2">
        <f t="shared" si="0"/>
        <v>68000</v>
      </c>
      <c r="D25" s="2">
        <f t="shared" si="1"/>
        <v>816000</v>
      </c>
      <c r="E25" s="2">
        <f t="shared" si="2"/>
        <v>2516000</v>
      </c>
      <c r="F25" s="18">
        <f t="shared" si="3"/>
        <v>209666.66666666666</v>
      </c>
      <c r="G25" s="2">
        <f t="shared" si="4"/>
        <v>1632000</v>
      </c>
      <c r="H25" s="2">
        <f t="shared" si="5"/>
        <v>3332000</v>
      </c>
      <c r="I25" s="17">
        <f t="shared" si="6"/>
        <v>138833.33333333334</v>
      </c>
      <c r="J25" s="2">
        <f t="shared" si="7"/>
        <v>2448000</v>
      </c>
      <c r="K25" s="2">
        <f t="shared" si="8"/>
        <v>4148000</v>
      </c>
      <c r="L25" s="27">
        <f t="shared" si="9"/>
        <v>115222.22222222222</v>
      </c>
    </row>
    <row r="26" spans="2:12" x14ac:dyDescent="0.25">
      <c r="B26" s="2">
        <v>1800000</v>
      </c>
      <c r="C26" s="2">
        <f t="shared" si="0"/>
        <v>72000</v>
      </c>
      <c r="D26" s="2">
        <f t="shared" si="1"/>
        <v>864000</v>
      </c>
      <c r="E26" s="2">
        <f t="shared" si="2"/>
        <v>2664000</v>
      </c>
      <c r="F26" s="17">
        <f t="shared" si="3"/>
        <v>222000</v>
      </c>
      <c r="G26" s="2">
        <f t="shared" si="4"/>
        <v>1728000</v>
      </c>
      <c r="H26" s="2">
        <f t="shared" si="5"/>
        <v>3528000</v>
      </c>
      <c r="I26" s="17">
        <f t="shared" si="6"/>
        <v>147000</v>
      </c>
      <c r="J26" s="2">
        <f t="shared" si="7"/>
        <v>2592000</v>
      </c>
      <c r="K26" s="2">
        <f t="shared" si="8"/>
        <v>4392000</v>
      </c>
      <c r="L26" s="27">
        <f t="shared" si="9"/>
        <v>122000</v>
      </c>
    </row>
    <row r="27" spans="2:12" x14ac:dyDescent="0.25">
      <c r="B27" s="2">
        <v>1900000</v>
      </c>
      <c r="C27" s="2">
        <f t="shared" si="0"/>
        <v>76000</v>
      </c>
      <c r="D27" s="2">
        <f t="shared" si="1"/>
        <v>912000</v>
      </c>
      <c r="E27" s="2">
        <f t="shared" si="2"/>
        <v>2812000</v>
      </c>
      <c r="F27" s="17">
        <f t="shared" si="3"/>
        <v>234333.33333333334</v>
      </c>
      <c r="G27" s="2">
        <f t="shared" si="4"/>
        <v>1824000</v>
      </c>
      <c r="H27" s="2">
        <f t="shared" si="5"/>
        <v>3724000</v>
      </c>
      <c r="I27" s="17">
        <f t="shared" si="6"/>
        <v>155166.66666666666</v>
      </c>
      <c r="J27" s="2">
        <f t="shared" si="7"/>
        <v>2736000</v>
      </c>
      <c r="K27" s="2">
        <f t="shared" si="8"/>
        <v>4636000</v>
      </c>
      <c r="L27" s="27">
        <f t="shared" si="9"/>
        <v>128777.77777777778</v>
      </c>
    </row>
    <row r="28" spans="2:12" x14ac:dyDescent="0.25">
      <c r="B28" s="3">
        <v>2000000</v>
      </c>
      <c r="C28" s="2">
        <f t="shared" si="0"/>
        <v>80000</v>
      </c>
      <c r="D28" s="2">
        <f t="shared" si="1"/>
        <v>960000</v>
      </c>
      <c r="E28" s="2">
        <f t="shared" si="2"/>
        <v>2960000</v>
      </c>
      <c r="F28" s="2">
        <f t="shared" si="3"/>
        <v>246666.66666666666</v>
      </c>
      <c r="G28" s="2">
        <f t="shared" si="4"/>
        <v>1920000</v>
      </c>
      <c r="H28" s="2">
        <f t="shared" si="5"/>
        <v>3920000</v>
      </c>
      <c r="I28" s="18">
        <f t="shared" si="6"/>
        <v>163333.33333333334</v>
      </c>
      <c r="J28" s="2">
        <f t="shared" si="7"/>
        <v>2880000</v>
      </c>
      <c r="K28" s="2">
        <f t="shared" si="8"/>
        <v>4880000</v>
      </c>
      <c r="L28" s="27">
        <f t="shared" si="9"/>
        <v>135555.55555555556</v>
      </c>
    </row>
    <row r="29" spans="2:12" x14ac:dyDescent="0.25">
      <c r="B29" s="2">
        <v>2100000</v>
      </c>
      <c r="C29" s="2">
        <f t="shared" si="0"/>
        <v>84000</v>
      </c>
      <c r="D29" s="2">
        <f t="shared" si="1"/>
        <v>1008000</v>
      </c>
      <c r="E29" s="2">
        <f t="shared" si="2"/>
        <v>3108000</v>
      </c>
      <c r="F29" s="2">
        <f t="shared" si="3"/>
        <v>259000</v>
      </c>
      <c r="G29" s="2">
        <f t="shared" si="4"/>
        <v>2016000</v>
      </c>
      <c r="H29" s="2">
        <f t="shared" si="5"/>
        <v>4116000</v>
      </c>
      <c r="I29" s="17">
        <f t="shared" si="6"/>
        <v>171500</v>
      </c>
      <c r="J29" s="2">
        <f t="shared" si="7"/>
        <v>3024000</v>
      </c>
      <c r="K29" s="2">
        <f t="shared" si="8"/>
        <v>5124000</v>
      </c>
      <c r="L29" s="27">
        <f t="shared" si="9"/>
        <v>142333.33333333334</v>
      </c>
    </row>
    <row r="30" spans="2:12" x14ac:dyDescent="0.25">
      <c r="B30" s="2">
        <v>2200000</v>
      </c>
      <c r="C30" s="2">
        <f t="shared" si="0"/>
        <v>88000</v>
      </c>
      <c r="D30" s="2">
        <f t="shared" si="1"/>
        <v>1056000</v>
      </c>
      <c r="E30" s="2">
        <f t="shared" si="2"/>
        <v>3256000</v>
      </c>
      <c r="F30" s="2">
        <f t="shared" si="3"/>
        <v>271333.33333333331</v>
      </c>
      <c r="G30" s="2">
        <f t="shared" si="4"/>
        <v>2112000</v>
      </c>
      <c r="H30" s="2">
        <f t="shared" si="5"/>
        <v>4312000</v>
      </c>
      <c r="I30" s="18">
        <f t="shared" si="6"/>
        <v>179666.66666666666</v>
      </c>
      <c r="J30" s="2">
        <f t="shared" si="7"/>
        <v>3168000</v>
      </c>
      <c r="K30" s="2">
        <f t="shared" si="8"/>
        <v>5368000</v>
      </c>
      <c r="L30" s="27">
        <f t="shared" si="9"/>
        <v>149111.11111111112</v>
      </c>
    </row>
    <row r="31" spans="2:12" x14ac:dyDescent="0.25">
      <c r="B31" s="2">
        <v>2300000</v>
      </c>
      <c r="C31" s="2">
        <f t="shared" si="0"/>
        <v>92000</v>
      </c>
      <c r="D31" s="2">
        <f t="shared" si="1"/>
        <v>1104000</v>
      </c>
      <c r="E31" s="2">
        <f t="shared" si="2"/>
        <v>3404000</v>
      </c>
      <c r="F31" s="2">
        <f t="shared" si="3"/>
        <v>283666.66666666669</v>
      </c>
      <c r="G31" s="2">
        <f t="shared" si="4"/>
        <v>2208000</v>
      </c>
      <c r="H31" s="2">
        <f t="shared" si="5"/>
        <v>4508000</v>
      </c>
      <c r="I31" s="17">
        <f t="shared" si="6"/>
        <v>187833.33333333334</v>
      </c>
      <c r="J31" s="2">
        <f t="shared" si="7"/>
        <v>3312000</v>
      </c>
      <c r="K31" s="2">
        <f t="shared" si="8"/>
        <v>5612000</v>
      </c>
      <c r="L31" s="27">
        <f t="shared" si="9"/>
        <v>155888.88888888888</v>
      </c>
    </row>
    <row r="32" spans="2:12" x14ac:dyDescent="0.25">
      <c r="B32" s="2">
        <v>2400000</v>
      </c>
      <c r="C32" s="2">
        <f t="shared" si="0"/>
        <v>96000</v>
      </c>
      <c r="D32" s="2">
        <f t="shared" si="1"/>
        <v>1152000</v>
      </c>
      <c r="E32" s="2">
        <f t="shared" si="2"/>
        <v>3552000</v>
      </c>
      <c r="F32" s="2">
        <f t="shared" si="3"/>
        <v>296000</v>
      </c>
      <c r="G32" s="2">
        <f t="shared" si="4"/>
        <v>2304000</v>
      </c>
      <c r="H32" s="2">
        <f t="shared" si="5"/>
        <v>4704000</v>
      </c>
      <c r="I32" s="17">
        <f t="shared" si="6"/>
        <v>196000</v>
      </c>
      <c r="J32" s="2">
        <f t="shared" si="7"/>
        <v>3456000</v>
      </c>
      <c r="K32" s="2">
        <f t="shared" si="8"/>
        <v>5856000</v>
      </c>
      <c r="L32" s="27">
        <f t="shared" si="9"/>
        <v>162666.66666666666</v>
      </c>
    </row>
    <row r="33" spans="2:12" x14ac:dyDescent="0.25">
      <c r="B33" s="3">
        <v>2500000</v>
      </c>
      <c r="C33" s="2">
        <f t="shared" si="0"/>
        <v>100000</v>
      </c>
      <c r="D33" s="2">
        <f t="shared" ref="D33:D42" si="10">B33*0.48</f>
        <v>1200000</v>
      </c>
      <c r="E33" s="2">
        <f t="shared" ref="E33:E42" si="11">B33+D33</f>
        <v>3700000</v>
      </c>
      <c r="F33" s="2">
        <f t="shared" si="3"/>
        <v>308333.33333333331</v>
      </c>
      <c r="G33" s="2">
        <f t="shared" ref="G33:G42" si="12">B33*0.96</f>
        <v>2400000</v>
      </c>
      <c r="H33" s="2">
        <f t="shared" ref="H33:H42" si="13">B33*1.96</f>
        <v>4900000</v>
      </c>
      <c r="I33" s="17">
        <f t="shared" si="6"/>
        <v>204166.66666666666</v>
      </c>
      <c r="J33" s="2">
        <f t="shared" ref="J33:J42" si="14">B33*1.44</f>
        <v>3600000</v>
      </c>
      <c r="K33" s="2">
        <f t="shared" ref="K33:K42" si="15">B33+J33</f>
        <v>6100000</v>
      </c>
      <c r="L33" s="18">
        <f t="shared" si="9"/>
        <v>169444.44444444444</v>
      </c>
    </row>
    <row r="34" spans="2:12" x14ac:dyDescent="0.25">
      <c r="B34" s="2">
        <v>2600000</v>
      </c>
      <c r="C34" s="2">
        <f t="shared" si="0"/>
        <v>104000</v>
      </c>
      <c r="D34" s="2">
        <f t="shared" si="10"/>
        <v>1248000</v>
      </c>
      <c r="E34" s="2">
        <f t="shared" si="11"/>
        <v>3848000</v>
      </c>
      <c r="F34" s="2">
        <f t="shared" si="3"/>
        <v>320666.66666666669</v>
      </c>
      <c r="G34" s="2">
        <f t="shared" si="12"/>
        <v>2496000</v>
      </c>
      <c r="H34" s="2">
        <f t="shared" si="13"/>
        <v>5096000</v>
      </c>
      <c r="I34" s="17">
        <f t="shared" si="6"/>
        <v>212333.33333333334</v>
      </c>
      <c r="J34" s="2">
        <f t="shared" si="14"/>
        <v>3744000</v>
      </c>
      <c r="K34" s="2">
        <f t="shared" si="15"/>
        <v>6344000</v>
      </c>
      <c r="L34" s="18">
        <f t="shared" si="9"/>
        <v>176222.22222222222</v>
      </c>
    </row>
    <row r="35" spans="2:12" x14ac:dyDescent="0.25">
      <c r="B35" s="2">
        <v>2700000</v>
      </c>
      <c r="C35" s="2">
        <f t="shared" si="0"/>
        <v>108000</v>
      </c>
      <c r="D35" s="2">
        <f t="shared" si="10"/>
        <v>1296000</v>
      </c>
      <c r="E35" s="2">
        <f t="shared" si="11"/>
        <v>3996000</v>
      </c>
      <c r="F35" s="2">
        <f t="shared" si="3"/>
        <v>333000</v>
      </c>
      <c r="G35" s="2">
        <f t="shared" si="12"/>
        <v>2592000</v>
      </c>
      <c r="H35" s="2">
        <f t="shared" si="13"/>
        <v>5292000</v>
      </c>
      <c r="I35" s="17">
        <f t="shared" si="6"/>
        <v>220500</v>
      </c>
      <c r="J35" s="2">
        <f t="shared" si="14"/>
        <v>3888000</v>
      </c>
      <c r="K35" s="2">
        <f t="shared" si="15"/>
        <v>6588000</v>
      </c>
      <c r="L35" s="18">
        <f t="shared" si="9"/>
        <v>183000</v>
      </c>
    </row>
    <row r="36" spans="2:12" x14ac:dyDescent="0.25">
      <c r="B36" s="2">
        <v>2800000</v>
      </c>
      <c r="C36" s="2">
        <f t="shared" si="0"/>
        <v>112000</v>
      </c>
      <c r="D36" s="2">
        <f t="shared" si="10"/>
        <v>1344000</v>
      </c>
      <c r="E36" s="2">
        <f t="shared" si="11"/>
        <v>4144000</v>
      </c>
      <c r="F36" s="2">
        <f t="shared" si="3"/>
        <v>345333.33333333331</v>
      </c>
      <c r="G36" s="2">
        <f t="shared" si="12"/>
        <v>2688000</v>
      </c>
      <c r="H36" s="2">
        <f t="shared" si="13"/>
        <v>5488000</v>
      </c>
      <c r="I36" s="17">
        <f t="shared" si="6"/>
        <v>228666.66666666666</v>
      </c>
      <c r="J36" s="2">
        <f t="shared" si="14"/>
        <v>4032000</v>
      </c>
      <c r="K36" s="2">
        <f t="shared" si="15"/>
        <v>6832000</v>
      </c>
      <c r="L36" s="18">
        <f t="shared" si="9"/>
        <v>189777.77777777778</v>
      </c>
    </row>
    <row r="37" spans="2:12" x14ac:dyDescent="0.25">
      <c r="B37" s="2">
        <v>2900000</v>
      </c>
      <c r="C37" s="2">
        <f t="shared" si="0"/>
        <v>116000</v>
      </c>
      <c r="D37" s="2">
        <f t="shared" si="10"/>
        <v>1392000</v>
      </c>
      <c r="E37" s="2">
        <f t="shared" si="11"/>
        <v>4292000</v>
      </c>
      <c r="F37" s="2">
        <f t="shared" si="3"/>
        <v>357666.66666666669</v>
      </c>
      <c r="G37" s="2">
        <f t="shared" si="12"/>
        <v>2784000</v>
      </c>
      <c r="H37" s="2">
        <f t="shared" si="13"/>
        <v>5684000</v>
      </c>
      <c r="I37" s="17">
        <f t="shared" si="6"/>
        <v>236833.33333333334</v>
      </c>
      <c r="J37" s="2">
        <f t="shared" si="14"/>
        <v>4176000</v>
      </c>
      <c r="K37" s="2">
        <f t="shared" si="15"/>
        <v>7076000</v>
      </c>
      <c r="L37" s="18">
        <f t="shared" si="9"/>
        <v>196555.55555555556</v>
      </c>
    </row>
    <row r="38" spans="2:12" x14ac:dyDescent="0.25">
      <c r="B38" s="3">
        <v>3000000</v>
      </c>
      <c r="C38" s="2">
        <f t="shared" si="0"/>
        <v>120000</v>
      </c>
      <c r="D38" s="2">
        <f t="shared" si="10"/>
        <v>1440000</v>
      </c>
      <c r="E38" s="2">
        <f t="shared" si="11"/>
        <v>4440000</v>
      </c>
      <c r="F38" s="2">
        <f t="shared" si="3"/>
        <v>370000</v>
      </c>
      <c r="G38" s="2">
        <f t="shared" si="12"/>
        <v>2880000</v>
      </c>
      <c r="H38" s="2">
        <f t="shared" si="13"/>
        <v>5880000</v>
      </c>
      <c r="I38" s="2">
        <f t="shared" si="6"/>
        <v>245000</v>
      </c>
      <c r="J38" s="2">
        <f t="shared" si="14"/>
        <v>4320000</v>
      </c>
      <c r="K38" s="2">
        <f t="shared" si="15"/>
        <v>7320000</v>
      </c>
      <c r="L38" s="18">
        <f t="shared" si="9"/>
        <v>203333.33333333334</v>
      </c>
    </row>
    <row r="39" spans="2:12" x14ac:dyDescent="0.25">
      <c r="B39" s="2">
        <v>3100000</v>
      </c>
      <c r="C39" s="2">
        <f t="shared" si="0"/>
        <v>124000</v>
      </c>
      <c r="D39" s="2">
        <f t="shared" si="10"/>
        <v>1488000</v>
      </c>
      <c r="E39" s="2">
        <f t="shared" si="11"/>
        <v>4588000</v>
      </c>
      <c r="F39" s="2">
        <f t="shared" si="3"/>
        <v>382333.33333333331</v>
      </c>
      <c r="G39" s="2">
        <f t="shared" si="12"/>
        <v>2976000</v>
      </c>
      <c r="H39" s="2">
        <f t="shared" si="13"/>
        <v>6076000</v>
      </c>
      <c r="I39" s="2">
        <f t="shared" si="6"/>
        <v>253166.66666666666</v>
      </c>
      <c r="J39" s="2">
        <f t="shared" si="14"/>
        <v>4464000</v>
      </c>
      <c r="K39" s="2">
        <f t="shared" si="15"/>
        <v>7564000</v>
      </c>
      <c r="L39" s="18">
        <f t="shared" si="9"/>
        <v>210111.11111111112</v>
      </c>
    </row>
    <row r="40" spans="2:12" x14ac:dyDescent="0.25">
      <c r="B40" s="2">
        <v>3200000</v>
      </c>
      <c r="C40" s="2">
        <f t="shared" si="0"/>
        <v>128000</v>
      </c>
      <c r="D40" s="2">
        <f t="shared" si="10"/>
        <v>1536000</v>
      </c>
      <c r="E40" s="2">
        <f t="shared" si="11"/>
        <v>4736000</v>
      </c>
      <c r="F40" s="2">
        <f t="shared" si="3"/>
        <v>394666.66666666669</v>
      </c>
      <c r="G40" s="2">
        <f t="shared" si="12"/>
        <v>3072000</v>
      </c>
      <c r="H40" s="2">
        <f t="shared" si="13"/>
        <v>6272000</v>
      </c>
      <c r="I40" s="2">
        <f t="shared" si="6"/>
        <v>261333.33333333334</v>
      </c>
      <c r="J40" s="2">
        <f t="shared" si="14"/>
        <v>4608000</v>
      </c>
      <c r="K40" s="2">
        <f t="shared" si="15"/>
        <v>7808000</v>
      </c>
      <c r="L40" s="18">
        <f t="shared" si="9"/>
        <v>216888.88888888888</v>
      </c>
    </row>
    <row r="41" spans="2:12" x14ac:dyDescent="0.25">
      <c r="B41" s="2">
        <v>3400000</v>
      </c>
      <c r="C41" s="6">
        <f t="shared" si="0"/>
        <v>136000</v>
      </c>
      <c r="D41" s="6">
        <f t="shared" si="10"/>
        <v>1632000</v>
      </c>
      <c r="E41" s="6">
        <f t="shared" si="11"/>
        <v>5032000</v>
      </c>
      <c r="F41" s="6">
        <f t="shared" si="3"/>
        <v>419333.33333333331</v>
      </c>
      <c r="G41" s="6">
        <f t="shared" si="12"/>
        <v>3264000</v>
      </c>
      <c r="H41" s="6">
        <f t="shared" si="13"/>
        <v>6664000</v>
      </c>
      <c r="I41" s="6">
        <f t="shared" si="6"/>
        <v>277666.66666666669</v>
      </c>
      <c r="J41" s="6">
        <f t="shared" si="14"/>
        <v>4896000</v>
      </c>
      <c r="K41" s="6">
        <f t="shared" si="15"/>
        <v>8296000</v>
      </c>
      <c r="L41" s="18">
        <f t="shared" si="9"/>
        <v>230444.44444444444</v>
      </c>
    </row>
    <row r="42" spans="2:12" x14ac:dyDescent="0.25">
      <c r="B42" s="3">
        <v>3500000</v>
      </c>
      <c r="C42" s="6">
        <f t="shared" si="0"/>
        <v>140000</v>
      </c>
      <c r="D42" s="6">
        <f t="shared" si="10"/>
        <v>1680000</v>
      </c>
      <c r="E42" s="6">
        <f t="shared" si="11"/>
        <v>5180000</v>
      </c>
      <c r="F42" s="6">
        <f t="shared" si="3"/>
        <v>431666.66666666669</v>
      </c>
      <c r="G42" s="6">
        <f t="shared" si="12"/>
        <v>3360000</v>
      </c>
      <c r="H42" s="6">
        <f t="shared" si="13"/>
        <v>6860000</v>
      </c>
      <c r="I42" s="6">
        <f t="shared" si="6"/>
        <v>285833.33333333331</v>
      </c>
      <c r="J42" s="6">
        <f t="shared" si="14"/>
        <v>5040000</v>
      </c>
      <c r="K42" s="6">
        <f t="shared" si="15"/>
        <v>8540000</v>
      </c>
      <c r="L42" s="7">
        <f t="shared" si="9"/>
        <v>237222.22222222222</v>
      </c>
    </row>
    <row r="43" spans="2:12" ht="15.75" thickBot="1" x14ac:dyDescent="0.3">
      <c r="B43" s="1"/>
      <c r="C43" s="4"/>
      <c r="D43" s="4"/>
      <c r="E43" s="4"/>
      <c r="F43" s="4"/>
      <c r="G43" s="4"/>
      <c r="H43" s="4"/>
      <c r="I43" s="4"/>
      <c r="J43" s="4"/>
      <c r="K43" s="4"/>
      <c r="L43" s="5"/>
    </row>
    <row r="44" spans="2:12" x14ac:dyDescent="0.25">
      <c r="B44" s="19" t="s">
        <v>27</v>
      </c>
      <c r="C44" s="29" t="s">
        <v>20</v>
      </c>
      <c r="D44" s="30"/>
      <c r="E44" s="30"/>
      <c r="F44" s="31"/>
      <c r="G44" s="4"/>
      <c r="H44" s="4"/>
      <c r="I44" s="4"/>
      <c r="J44" s="4"/>
      <c r="K44" s="4"/>
      <c r="L44" s="5"/>
    </row>
    <row r="45" spans="2:12" x14ac:dyDescent="0.25">
      <c r="B45" s="20" t="s">
        <v>21</v>
      </c>
      <c r="C45" s="21" t="s">
        <v>23</v>
      </c>
      <c r="D45" s="22">
        <v>0.5</v>
      </c>
      <c r="E45" s="23" t="s">
        <v>24</v>
      </c>
      <c r="F45" s="24">
        <v>0.5</v>
      </c>
      <c r="G45" s="4"/>
      <c r="H45" s="4"/>
      <c r="I45" s="4"/>
      <c r="J45" s="4"/>
      <c r="K45" s="4"/>
      <c r="L45" s="5"/>
    </row>
    <row r="46" spans="2:12" x14ac:dyDescent="0.25">
      <c r="B46" s="13" t="s">
        <v>25</v>
      </c>
      <c r="C46" s="6">
        <v>187660</v>
      </c>
      <c r="D46" s="6">
        <f>C46/2</f>
        <v>93830</v>
      </c>
      <c r="E46" s="6">
        <v>237069</v>
      </c>
      <c r="F46" s="25">
        <f>E46/2</f>
        <v>118534.5</v>
      </c>
      <c r="G46" s="4"/>
      <c r="H46" s="4"/>
      <c r="I46" s="4"/>
      <c r="J46" s="4"/>
      <c r="K46" s="4"/>
      <c r="L46" s="5"/>
    </row>
    <row r="47" spans="2:12" x14ac:dyDescent="0.25">
      <c r="B47" s="14" t="s">
        <v>26</v>
      </c>
      <c r="C47" s="2">
        <v>366933</v>
      </c>
      <c r="D47" s="2">
        <f>C47/2</f>
        <v>183466.5</v>
      </c>
      <c r="E47" s="2">
        <v>397748</v>
      </c>
      <c r="F47" s="25">
        <f>E47/2</f>
        <v>198874</v>
      </c>
    </row>
    <row r="48" spans="2:12" x14ac:dyDescent="0.25">
      <c r="B48" s="14" t="s">
        <v>19</v>
      </c>
      <c r="C48" s="2">
        <v>401493</v>
      </c>
      <c r="D48" s="2">
        <f t="shared" ref="D48:D49" si="16">C48/2</f>
        <v>200746.5</v>
      </c>
      <c r="E48" s="2">
        <v>432402</v>
      </c>
      <c r="F48" s="25">
        <f t="shared" ref="F48:F49" si="17">E48/2</f>
        <v>216201</v>
      </c>
    </row>
    <row r="49" spans="2:6" ht="15.75" thickBot="1" x14ac:dyDescent="0.3">
      <c r="B49" s="15" t="s">
        <v>18</v>
      </c>
      <c r="C49" s="16">
        <v>431617</v>
      </c>
      <c r="D49" s="16">
        <f t="shared" si="16"/>
        <v>215808.5</v>
      </c>
      <c r="E49" s="16">
        <v>473331</v>
      </c>
      <c r="F49" s="26">
        <f t="shared" si="17"/>
        <v>236665.5</v>
      </c>
    </row>
  </sheetData>
  <mergeCells count="6">
    <mergeCell ref="C44:F44"/>
    <mergeCell ref="G5:I5"/>
    <mergeCell ref="J5:L5"/>
    <mergeCell ref="C5:F5"/>
    <mergeCell ref="B2:L2"/>
    <mergeCell ref="B3:L3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AC-PERSONNEL</dc:creator>
  <cp:lastModifiedBy>Mr. Ayo</cp:lastModifiedBy>
  <cp:lastPrinted>2017-05-25T12:48:48Z</cp:lastPrinted>
  <dcterms:created xsi:type="dcterms:W3CDTF">2017-05-25T06:30:09Z</dcterms:created>
  <dcterms:modified xsi:type="dcterms:W3CDTF">2017-05-26T08:04:05Z</dcterms:modified>
</cp:coreProperties>
</file>